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rew Mode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<sst xmlns="http://schemas.openxmlformats.org/spreadsheetml/2006/main" count="65" uniqueCount="55">
  <si>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THE CREW-MODEL SHEET</t>
  </si>
  <si>
    <t xml:space="preserve">One real job, priced both ways — your own crew on payroll, or a sub crew. The arithmetic is the sheet's. Every number is yours.</t>
  </si>
  <si>
    <t xml:space="preserve">↓  The yellow cells are an EXAMPLE so you can see it run. Type your own numbers over them.</t>
  </si>
  <si>
    <t xml:space="preserve">THE JOB AND YOUR SHOP</t>
  </si>
  <si>
    <t xml:space="preserve">WHERE THE NUMBER COMES FROM</t>
  </si>
  <si>
    <t xml:space="preserve">Job (name or address)</t>
  </si>
  <si>
    <t xml:space="preserve">14 Oak St — tear-off, 2 layers</t>
  </si>
  <si>
    <t xml:space="preserve">← one real job you have already run or already bid</t>
  </si>
  <si>
    <t xml:space="preserve">Squares on this job</t>
  </si>
  <si>
    <t xml:space="preserve">← off your takeoff, not off your memory</t>
  </si>
  <si>
    <t xml:space="preserve">What an hour of your own time is worth</t>
  </si>
  <si>
    <t xml:space="preserve">← your hour, not a wage. Pick a number you would actually sell an hour for.</t>
  </si>
  <si>
    <t xml:space="preserve">WHAT THIS JOB COSTS YOU</t>
  </si>
  <si>
    <t xml:space="preserve">YOUR OWN CREW</t>
  </si>
  <si>
    <t xml:space="preserve">A SUB CREW</t>
  </si>
  <si>
    <t xml:space="preserve">Crew-hours on this job</t>
  </si>
  <si>
    <t xml:space="preserve">—</t>
  </si>
  <si>
    <t xml:space="preserve">← all hands, tear-off to cleanup, off the timesheets. Hours the job never got go on row 17, not here.</t>
  </si>
  <si>
    <t xml:space="preserve">Average wage per hour</t>
  </si>
  <si>
    <t xml:space="preserve">← what you actually hand out per hour, averaged across the crew</t>
  </si>
  <si>
    <t xml:space="preserve">Wages</t>
  </si>
  <si>
    <t xml:space="preserve">← crew-hours × wage</t>
  </si>
  <si>
    <t xml:space="preserve">Payroll taxes, as a share of wages</t>
  </si>
  <si>
    <t xml:space="preserve">← your bookkeeper's number off a real payroll run, not a rule of thumb</t>
  </si>
  <si>
    <t xml:space="preserve">Workers' comp, as a share of wages</t>
  </si>
  <si>
    <t xml:space="preserve">← your roofing class code's own share, off the Share of Payroll tab in Module 11, Play 3's sheet. Not the blended shop figure.</t>
  </si>
  <si>
    <t xml:space="preserve">Taxes and comp</t>
  </si>
  <si>
    <t xml:space="preserve">← wages × the two shares above. This line does not exist on the sub side.</t>
  </si>
  <si>
    <t xml:space="preserve">Paid hours this job never got</t>
  </si>
  <si>
    <t xml:space="preserve">← rain, windshield time, standing at the supply house — hours you paid for anyway</t>
  </si>
  <si>
    <t xml:space="preserve">Cost of those hours</t>
  </si>
  <si>
    <t xml:space="preserve">← dead hours × wage × the same tax and comp load</t>
  </si>
  <si>
    <t xml:space="preserve">His price per square</t>
  </si>
  <si>
    <t xml:space="preserve">← what the sub crew charges you per square for the same scope</t>
  </si>
  <si>
    <t xml:space="preserve">What he invoices you</t>
  </si>
  <si>
    <t xml:space="preserve">← squares × his price</t>
  </si>
  <si>
    <t xml:space="preserve">What you still pay out of pocket</t>
  </si>
  <si>
    <t xml:space="preserve">← own crew: dump fees, fuel, blades, tool wear. Sub crew: whatever his price does not cover.</t>
  </si>
  <si>
    <t xml:space="preserve">Your own hours on this job</t>
  </si>
  <si>
    <t xml:space="preserve">← yours or the office's. In this example the sub side is the HIGHER one — three checkpoints, his paper, chasing the invoice.</t>
  </si>
  <si>
    <t xml:space="preserve">Cost of your hours</t>
  </si>
  <si>
    <t xml:space="preserve">← hours × what your hour is worth</t>
  </si>
  <si>
    <t xml:space="preserve">Callbacks and rework you expect to eat</t>
  </si>
  <si>
    <t xml:space="preserve">← per job, on average, out of your pocket. Your own history sets these, not this sheet.</t>
  </si>
  <si>
    <t xml:space="preserve">TOTAL FOR THIS JOB</t>
  </si>
  <si>
    <t xml:space="preserve">← wages, taxes and comp, out of pocket, dead hours, your hours, callbacks</t>
  </si>
  <si>
    <t xml:space="preserve">Cost per square</t>
  </si>
  <si>
    <t xml:space="preserve">← the only number that compares the two honestly</t>
  </si>
  <si>
    <t xml:space="preserve">THE ANSWER ON THIS JOB</t>
  </si>
  <si>
    <t xml:space="preserve">Cheaper on this job</t>
  </si>
  <si>
    <t xml:space="preserve">By</t>
  </si>
  <si>
    <t xml:space="preserve">Per square</t>
  </si>
  <si>
    <t xml:space="preserve">What this sheet does NOT decide: whether a crew is legally yours to run as a sub. That is set by federal and state</t>
  </si>
  <si>
    <t xml:space="preserve">rules and by how the work actually gets run, not by which column is cheaper. Ask your own accountant or attorney</t>
  </si>
  <si>
    <t xml:space="preserve">before you move a crew from one column to the other.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</si>
</sst>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\$#,##0"/>
    <numFmt numFmtId="167" formatCode="0%"/>
    <numFmt numFmtId="168" formatCode="\$#,##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sz val="11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sz val="11"/>
      <color rgb="FF595959"/>
      <name val="Cambria"/>
      <family val="0"/>
      <charset val="1"/>
    </font>
    <font>
      <sz val="11"/>
      <color rgb="FF808080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E2EFDA"/>
      </patternFill>
    </fill>
    <fill>
      <patternFill patternType="solid">
        <fgColor rgb="FF2F5597"/>
        <bgColor rgb="FF595959"/>
      </patternFill>
    </fill>
    <fill>
      <patternFill patternType="solid">
        <fgColor rgb="FFFFF3B0"/>
        <bgColor rgb="FFFCE4D6"/>
      </patternFill>
    </fill>
    <fill>
      <patternFill patternType="solid">
        <fgColor rgb="FFE2EFDA"/>
        <bgColor rgb="FFFCE4D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843C0C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6"/>
    <col collapsed="false" customWidth="true" hidden="false" outlineLevel="0" max="3" min="2" style="1" width="17"/>
    <col collapsed="false" customWidth="true" hidden="false" outlineLevel="0" max="4" min="4" style="1" width="62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 t="s">
        <v>2</v>
      </c>
    </row>
    <row r="5" customFormat="false" ht="15" hidden="false" customHeight="true" outlineLevel="0" collapsed="false">
      <c r="A5" s="5" t="s">
        <v>3</v>
      </c>
      <c r="B5" s="5"/>
      <c r="C5" s="5"/>
      <c r="D5" s="5" t="s">
        <v>4</v>
      </c>
    </row>
    <row r="6" customFormat="false" ht="15" hidden="false" customHeight="true" outlineLevel="0" collapsed="false">
      <c r="A6" s="6" t="s">
        <v>5</v>
      </c>
      <c r="B6" s="7" t="s">
        <v>6</v>
      </c>
      <c r="D6" s="8" t="s">
        <v>7</v>
      </c>
    </row>
    <row r="7" customFormat="false" ht="15" hidden="false" customHeight="true" outlineLevel="0" collapsed="false">
      <c r="A7" s="6" t="s">
        <v>8</v>
      </c>
      <c r="B7" s="9" t="n">
        <v>28</v>
      </c>
      <c r="D7" s="8" t="s">
        <v>9</v>
      </c>
    </row>
    <row r="8" customFormat="false" ht="15" hidden="false" customHeight="true" outlineLevel="0" collapsed="false">
      <c r="A8" s="6" t="s">
        <v>10</v>
      </c>
      <c r="B8" s="10" t="n">
        <v>75</v>
      </c>
      <c r="D8" s="8" t="s">
        <v>11</v>
      </c>
    </row>
    <row r="10" customFormat="false" ht="15" hidden="false" customHeight="true" outlineLevel="0" collapsed="false">
      <c r="A10" s="5" t="s">
        <v>12</v>
      </c>
      <c r="B10" s="5" t="s">
        <v>13</v>
      </c>
      <c r="C10" s="5" t="s">
        <v>14</v>
      </c>
      <c r="D10" s="5" t="s">
        <v>4</v>
      </c>
    </row>
    <row r="11" customFormat="false" ht="15" hidden="false" customHeight="true" outlineLevel="0" collapsed="false">
      <c r="A11" s="3" t="s">
        <v>15</v>
      </c>
      <c r="B11" s="9" t="n">
        <v>91</v>
      </c>
      <c r="C11" s="11" t="s">
        <v>16</v>
      </c>
      <c r="D11" s="8" t="s">
        <v>17</v>
      </c>
    </row>
    <row r="12" customFormat="false" ht="15" hidden="false" customHeight="true" outlineLevel="0" collapsed="false">
      <c r="A12" s="3" t="s">
        <v>18</v>
      </c>
      <c r="B12" s="10" t="n">
        <v>35</v>
      </c>
      <c r="C12" s="11" t="s">
        <v>16</v>
      </c>
      <c r="D12" s="8" t="s">
        <v>19</v>
      </c>
    </row>
    <row r="13" customFormat="false" ht="15" hidden="false" customHeight="true" outlineLevel="0" collapsed="false">
      <c r="A13" s="3" t="s">
        <v>20</v>
      </c>
      <c r="B13" s="12" t="n">
        <f aca="false">IF(AND($B$11&lt;&gt;"",$B$12&lt;&gt;""),$B$11*$B$12,"")</f>
        <v>3185</v>
      </c>
      <c r="C13" s="11" t="s">
        <v>16</v>
      </c>
      <c r="D13" s="8" t="s">
        <v>21</v>
      </c>
    </row>
    <row r="14" customFormat="false" ht="15" hidden="false" customHeight="true" outlineLevel="0" collapsed="false">
      <c r="A14" s="3" t="s">
        <v>22</v>
      </c>
      <c r="B14" s="13" t="n">
        <v>0.11</v>
      </c>
      <c r="C14" s="11" t="s">
        <v>16</v>
      </c>
      <c r="D14" s="8" t="s">
        <v>23</v>
      </c>
    </row>
    <row r="15" customFormat="false" ht="15" hidden="false" customHeight="true" outlineLevel="0" collapsed="false">
      <c r="A15" s="3" t="s">
        <v>24</v>
      </c>
      <c r="B15" s="13" t="n">
        <v>0.3</v>
      </c>
      <c r="C15" s="11" t="s">
        <v>16</v>
      </c>
      <c r="D15" s="8" t="s">
        <v>25</v>
      </c>
    </row>
    <row r="16" customFormat="false" ht="15" hidden="false" customHeight="true" outlineLevel="0" collapsed="false">
      <c r="A16" s="3" t="s">
        <v>26</v>
      </c>
      <c r="B16" s="12" t="n">
        <f aca="false">IF(AND($B$13&lt;&gt;"",$B$14&lt;&gt;"",$B$15&lt;&gt;""),$B$13*($B$14+$B$15),"")</f>
        <v>1305.85</v>
      </c>
      <c r="C16" s="11" t="s">
        <v>16</v>
      </c>
      <c r="D16" s="8" t="s">
        <v>27</v>
      </c>
    </row>
    <row r="17" customFormat="false" ht="15" hidden="false" customHeight="true" outlineLevel="0" collapsed="false">
      <c r="A17" s="3" t="s">
        <v>28</v>
      </c>
      <c r="B17" s="9" t="n">
        <v>6</v>
      </c>
      <c r="C17" s="11" t="s">
        <v>16</v>
      </c>
      <c r="D17" s="8" t="s">
        <v>29</v>
      </c>
    </row>
    <row r="18" customFormat="false" ht="15" hidden="false" customHeight="true" outlineLevel="0" collapsed="false">
      <c r="A18" s="3" t="s">
        <v>30</v>
      </c>
      <c r="B18" s="12" t="n">
        <f aca="false">IF(AND($B$17&lt;&gt;"",$B$12&lt;&gt;"",$B$14&lt;&gt;"",$B$15&lt;&gt;""),$B$17*$B$12*(1+$B$14+$B$15),0)</f>
        <v>296.1</v>
      </c>
      <c r="C18" s="11" t="s">
        <v>16</v>
      </c>
      <c r="D18" s="8" t="s">
        <v>31</v>
      </c>
    </row>
    <row r="19" customFormat="false" ht="15" hidden="false" customHeight="true" outlineLevel="0" collapsed="false">
      <c r="A19" s="3" t="s">
        <v>32</v>
      </c>
      <c r="B19" s="11" t="s">
        <v>16</v>
      </c>
      <c r="C19" s="10" t="n">
        <v>175</v>
      </c>
      <c r="D19" s="8" t="s">
        <v>33</v>
      </c>
    </row>
    <row r="20" customFormat="false" ht="15" hidden="false" customHeight="true" outlineLevel="0" collapsed="false">
      <c r="A20" s="3" t="s">
        <v>34</v>
      </c>
      <c r="B20" s="11" t="s">
        <v>16</v>
      </c>
      <c r="C20" s="12" t="n">
        <f aca="false">IF(AND($B$7&lt;&gt;"",$C$19&lt;&gt;""),$B$7*$C$19,"")</f>
        <v>4900</v>
      </c>
      <c r="D20" s="8" t="s">
        <v>35</v>
      </c>
    </row>
    <row r="21" customFormat="false" ht="15" hidden="false" customHeight="true" outlineLevel="0" collapsed="false">
      <c r="A21" s="3" t="s">
        <v>36</v>
      </c>
      <c r="B21" s="10" t="n">
        <v>1050</v>
      </c>
      <c r="C21" s="10" t="n">
        <v>896</v>
      </c>
      <c r="D21" s="8" t="s">
        <v>37</v>
      </c>
    </row>
    <row r="22" customFormat="false" ht="15" hidden="false" customHeight="true" outlineLevel="0" collapsed="false">
      <c r="A22" s="3" t="s">
        <v>38</v>
      </c>
      <c r="B22" s="9" t="n">
        <v>5</v>
      </c>
      <c r="C22" s="9" t="n">
        <v>6</v>
      </c>
      <c r="D22" s="8" t="s">
        <v>39</v>
      </c>
    </row>
    <row r="23" customFormat="false" ht="15" hidden="false" customHeight="true" outlineLevel="0" collapsed="false">
      <c r="A23" s="3" t="s">
        <v>40</v>
      </c>
      <c r="B23" s="12" t="n">
        <f aca="false">IF(AND($B$22&lt;&gt;"",$B$8&lt;&gt;""),$B$22*$B$8,0)</f>
        <v>375</v>
      </c>
      <c r="C23" s="12" t="n">
        <f aca="false">IF(AND($C$22&lt;&gt;"",$B$8&lt;&gt;""),$C$22*$B$8,0)</f>
        <v>450</v>
      </c>
      <c r="D23" s="8" t="s">
        <v>41</v>
      </c>
    </row>
    <row r="24" customFormat="false" ht="15" hidden="false" customHeight="true" outlineLevel="0" collapsed="false">
      <c r="A24" s="3" t="s">
        <v>42</v>
      </c>
      <c r="B24" s="10" t="n">
        <v>300</v>
      </c>
      <c r="C24" s="10" t="n">
        <v>500</v>
      </c>
      <c r="D24" s="8" t="s">
        <v>43</v>
      </c>
    </row>
    <row r="26" customFormat="false" ht="15" hidden="false" customHeight="true" outlineLevel="0" collapsed="false">
      <c r="A26" s="6" t="s">
        <v>44</v>
      </c>
      <c r="B26" s="14" t="n">
        <f aca="false">IF(OR($B$13="",$B$16=""),"",$B$13+$B$16+$B$21+$B$18+$B$23+$B$24)</f>
        <v>6511.95</v>
      </c>
      <c r="C26" s="14" t="n">
        <f aca="false">IF($C$20="","",$C$20+$C$21+$C$23+$C$24)</f>
        <v>6746</v>
      </c>
      <c r="D26" s="8" t="s">
        <v>45</v>
      </c>
    </row>
    <row r="27" customFormat="false" ht="15" hidden="false" customHeight="true" outlineLevel="0" collapsed="false">
      <c r="A27" s="6" t="s">
        <v>46</v>
      </c>
      <c r="B27" s="14" t="n">
        <f aca="false">IF(AND($B$26&lt;&gt;"",$B$7&gt;0),$B$26/$B$7,"")</f>
        <v>232.569642857143</v>
      </c>
      <c r="C27" s="14" t="n">
        <f aca="false">IF(AND($C$26&lt;&gt;"",$B$7&gt;0),$C$26/$B$7,"")</f>
        <v>240.928571428571</v>
      </c>
      <c r="D27" s="8" t="s">
        <v>47</v>
      </c>
    </row>
    <row r="29" customFormat="false" ht="15" hidden="false" customHeight="true" outlineLevel="0" collapsed="false">
      <c r="A29" s="5" t="s">
        <v>48</v>
      </c>
      <c r="B29" s="5"/>
      <c r="C29" s="5"/>
      <c r="D29" s="5"/>
    </row>
    <row r="30" customFormat="false" ht="15" hidden="false" customHeight="true" outlineLevel="0" collapsed="false">
      <c r="A30" s="6" t="s">
        <v>49</v>
      </c>
      <c r="B30" s="15" t="str">
        <f aca="false">IF(OR($B$26="",$C$26="",$B$7&lt;=0,$B$14&gt;1,$B$15&gt;1),"",IF($B$26&lt;$C$26,"YOUR OWN CREW",IF($C$26&lt;$B$26,"A SUB CREW","DEAD EVEN")))</f>
        <v>YOUR OWN CREW</v>
      </c>
    </row>
    <row r="31" customFormat="false" ht="15" hidden="false" customHeight="true" outlineLevel="0" collapsed="false">
      <c r="A31" s="6" t="s">
        <v>50</v>
      </c>
      <c r="B31" s="16" t="n">
        <f aca="false">IF(OR($B$26="",$C$26="",$B$7&lt;=0,$B$14&gt;1,$B$15&gt;1),"",ABS($B$26-$C$26))</f>
        <v>234.049999999999</v>
      </c>
    </row>
    <row r="32" customFormat="false" ht="15" hidden="false" customHeight="true" outlineLevel="0" collapsed="false">
      <c r="A32" s="6" t="s">
        <v>51</v>
      </c>
      <c r="B32" s="16" t="n">
        <f aca="false">IF(OR($B$27="",$C$27="",$B$14&gt;1,$B$15&gt;1),"",ABS($B$27-$C$27))</f>
        <v>8.35892857142852</v>
      </c>
    </row>
    <row r="34" customFormat="false" ht="15" hidden="false" customHeight="true" outlineLevel="0" collapsed="false">
      <c r="A34" s="3" t="s">
        <v>52</v>
      </c>
    </row>
    <row r="35" customFormat="false" ht="15" hidden="false" customHeight="true" outlineLevel="0" collapsed="false">
      <c r="A35" s="3" t="s">
        <v>53</v>
      </c>
    </row>
    <row r="36" customFormat="false" ht="15" hidden="false" customHeight="true" outlineLevel="0" collapsed="false">
      <c r="A36" s="3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2026-08-09T18:25:41Z</dcterms:created>
  <dc:creator>openpyxl</dc:creator>
  <dc:description/>
  <dc:language>en-US</dc:language>
  <cp:lastModifiedBy/>
  <dcterms:modified xsi:type="dcterms:W3CDTF">2026-08-09T23:00:43Z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