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Job report car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<sst xmlns="http://schemas.openxmlformats.org/spreadsheetml/2006/main" count="33" uniqueCount="33">
  <si>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THE JOB REPORT CARD — what the bid said, what the bank actually paid</t>
  </si>
  <si>
    <t xml:space="preserve">Target margin you set  →</t>
  </si>
  <si>
    <t xml:space="preserve">← you set this — the same margin you price to on the job-cost sheet (20% is only an example)</t>
  </si>
  <si>
    <t xml:space="preserve">Jobs graded  →</t>
  </si>
  <si>
    <t xml:space="preserve">Average margin gap  (points)  →</t>
  </si>
  <si>
    <t xml:space="preserve">← points of margin lost between the bid and the bank, averaged over the jobs you graded</t>
  </si>
  <si>
    <t xml:space="preserve">Jobs that came in UNDER your target margin  →</t>
  </si>
  <si>
    <t xml:space="preserve">← counted against YOUR cell above, not against anybody's idea of a good margin</t>
  </si>
  <si>
    <t xml:space="preserve">↓  Row 8 (cream) is filled in as an EXAMPLE — the same 2,400 sq ft re-roof used on the job-cost sheet and the takeoff sheet. DELETE it before you grade your first real job.  ↓</t>
  </si>
  <si>
    <t xml:space="preserve">Job</t>
  </si>
  <si>
    <t xml:space="preserve">Materials
BID</t>
  </si>
  <si>
    <t xml:space="preserve">Materials
ACTUAL</t>
  </si>
  <si>
    <t xml:space="preserve">Labor
BID</t>
  </si>
  <si>
    <t xml:space="preserve">Labor
ACTUAL</t>
  </si>
  <si>
    <t xml:space="preserve">Dump
BID</t>
  </si>
  <si>
    <t xml:space="preserve">Dump
ACTUAL</t>
  </si>
  <si>
    <t xml:space="preserve">Overhead
BID</t>
  </si>
  <si>
    <t xml:space="preserve">Overhead
ACTUAL</t>
  </si>
  <si>
    <t xml:space="preserve">Price
BID</t>
  </si>
  <si>
    <t xml:space="preserve">Price
COLLECTED</t>
  </si>
  <si>
    <t xml:space="preserve">Materials
over / under</t>
  </si>
  <si>
    <t xml:space="preserve">Labor
over / under</t>
  </si>
  <si>
    <t xml:space="preserve">Dump
over / under</t>
  </si>
  <si>
    <t xml:space="preserve">Overhead
over / under</t>
  </si>
  <si>
    <t xml:space="preserve">Price
over / under</t>
  </si>
  <si>
    <t xml:space="preserve">Total cost
BID</t>
  </si>
  <si>
    <t xml:space="preserve">Total cost
ACTUAL</t>
  </si>
  <si>
    <t xml:space="preserve">Margin
you BID</t>
  </si>
  <si>
    <t xml:space="preserve">Margin you
ACTUALLY kept</t>
  </si>
  <si>
    <t xml:space="preserve">Margin gap
(points)</t>
  </si>
  <si>
    <t xml:space="preserve">Biggest leak
on this job</t>
  </si>
  <si>
    <t xml:space="preserve">(example) 2,400 sq ft re-roof</t>
  </si>
  <si>
    <t xml:space="preserve">How to use it: grade a job only after the LAST dollar is collected. Type the four cost lines and the price twice — what you BID and what actually happened (materials off the supplier invoices, labor off payroll, dump off the tickets, price = every dollar collected including approved change orders and supplements). The sheet works out every over/under, both margins, the gap in points, and names the line that overran most. Then carry that one line back into your next bid — that is the whole point of the sheet.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</si>
</sst>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"/>
    <numFmt numFmtId="167" formatCode="0.0"/>
    <numFmt numFmtId="168" formatCode="\$#,##0"/>
    <numFmt numFmtId="169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F4E5F"/>
      <name val="Cambria"/>
      <family val="0"/>
      <charset val="1"/>
    </font>
    <font>
      <sz val="9"/>
      <color rgb="FF808080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9E6"/>
      </patternFill>
    </fill>
    <fill>
      <patternFill patternType="solid">
        <fgColor rgb="FFFCE4D6"/>
        <bgColor rgb="FFFFF2CC"/>
      </patternFill>
    </fill>
    <fill>
      <patternFill patternType="solid">
        <fgColor rgb="FF1F4E5F"/>
        <bgColor rgb="FF333333"/>
      </patternFill>
    </fill>
    <fill>
      <patternFill patternType="solid">
        <fgColor rgb="FFFFF9E6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9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9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6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8CBA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CE4D6"/>
      <rgbColor rgb="FFFFF2CC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4E5F"/>
      <rgbColor rgb="FF339966"/>
      <rgbColor rgb="FF003300"/>
      <rgbColor rgb="FF333300"/>
      <rgbColor rgb="FF843C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8"/>
    <col collapsed="false" customWidth="true" hidden="false" outlineLevel="0" max="5" min="2" style="1" width="11"/>
    <col collapsed="false" customWidth="true" hidden="false" outlineLevel="0" max="6" min="6" style="1" width="10"/>
    <col collapsed="false" customWidth="true" hidden="false" outlineLevel="0" max="10" min="7" style="1" width="11"/>
    <col collapsed="false" customWidth="true" hidden="false" outlineLevel="0" max="12" min="11" style="1" width="12"/>
    <col collapsed="false" customWidth="true" hidden="false" outlineLevel="0" max="14" min="13" style="1" width="11"/>
    <col collapsed="false" customWidth="true" hidden="false" outlineLevel="0" max="15" min="15" style="1" width="12"/>
    <col collapsed="false" customWidth="true" hidden="false" outlineLevel="0" max="19" min="16" style="1" width="11"/>
    <col collapsed="false" customWidth="true" hidden="false" outlineLevel="0" max="20" min="20" style="1" width="13"/>
    <col collapsed="false" customWidth="true" hidden="false" outlineLevel="0" max="21" min="21" style="1" width="11"/>
    <col collapsed="false" customWidth="true" hidden="false" outlineLevel="0" max="22" min="22" style="1" width="24"/>
  </cols>
  <sheetData>
    <row r="1" customFormat="false" ht="15.75" hidden="false" customHeight="true" outlineLevel="0" collapsed="false">
      <c r="A1" s="2" t="s">
        <v>0</v>
      </c>
    </row>
    <row r="2" customFormat="false" ht="15" hidden="false" customHeight="true" outlineLevel="0" collapsed="false">
      <c r="A2" s="1" t="s">
        <v>1</v>
      </c>
      <c r="C2" s="3" t="n">
        <v>0.2</v>
      </c>
      <c r="D2" s="4" t="s">
        <v>2</v>
      </c>
    </row>
    <row r="3" customFormat="false" ht="15" hidden="false" customHeight="true" outlineLevel="0" collapsed="false">
      <c r="A3" s="1" t="s">
        <v>3</v>
      </c>
      <c r="C3" s="5" t="n">
        <f aca="false">COUNT(T8:T22)</f>
        <v>1</v>
      </c>
    </row>
    <row r="4" customFormat="false" ht="15" hidden="false" customHeight="true" outlineLevel="0" collapsed="false">
      <c r="A4" s="1" t="s">
        <v>4</v>
      </c>
      <c r="C4" s="6" t="n">
        <f aca="false">IF(COUNT(U8:U22)=0,"",SUM(U8:U22)/COUNT(U8:U22))</f>
        <v>7.43639921722114</v>
      </c>
      <c r="D4" s="4" t="s">
        <v>5</v>
      </c>
    </row>
    <row r="5" customFormat="false" ht="15" hidden="false" customHeight="true" outlineLevel="0" collapsed="false">
      <c r="A5" s="1" t="s">
        <v>6</v>
      </c>
      <c r="C5" s="5" t="n">
        <f aca="false">COUNTIF(T8:T22,"&lt;"&amp;$C$2)</f>
        <v>1</v>
      </c>
      <c r="D5" s="4" t="s">
        <v>7</v>
      </c>
    </row>
    <row r="6" customFormat="false" ht="15" hidden="false" customHeight="true" outlineLevel="0" collapsed="false">
      <c r="A6" s="7" t="s">
        <v>8</v>
      </c>
    </row>
    <row r="7" customFormat="false" ht="45.75" hidden="false" customHeight="true" outlineLevel="0" collapsed="false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14</v>
      </c>
      <c r="G7" s="8" t="s">
        <v>15</v>
      </c>
      <c r="H7" s="8" t="s">
        <v>16</v>
      </c>
      <c r="I7" s="8" t="s">
        <v>17</v>
      </c>
      <c r="J7" s="8" t="s">
        <v>18</v>
      </c>
      <c r="K7" s="8" t="s">
        <v>19</v>
      </c>
      <c r="L7" s="8" t="s">
        <v>20</v>
      </c>
      <c r="M7" s="8" t="s">
        <v>21</v>
      </c>
      <c r="N7" s="8" t="s">
        <v>22</v>
      </c>
      <c r="O7" s="8" t="s">
        <v>23</v>
      </c>
      <c r="P7" s="8" t="s">
        <v>24</v>
      </c>
      <c r="Q7" s="8" t="s">
        <v>25</v>
      </c>
      <c r="R7" s="8" t="s">
        <v>26</v>
      </c>
      <c r="S7" s="8" t="s">
        <v>27</v>
      </c>
      <c r="T7" s="8" t="s">
        <v>28</v>
      </c>
      <c r="U7" s="8" t="s">
        <v>29</v>
      </c>
      <c r="V7" s="8" t="s">
        <v>30</v>
      </c>
    </row>
    <row r="8" customFormat="false" ht="15" hidden="false" customHeight="true" outlineLevel="0" collapsed="false">
      <c r="A8" s="9" t="s">
        <v>31</v>
      </c>
      <c r="B8" s="10" t="n">
        <v>6000</v>
      </c>
      <c r="C8" s="10" t="n">
        <v>6450</v>
      </c>
      <c r="D8" s="10" t="n">
        <v>4000</v>
      </c>
      <c r="E8" s="10" t="n">
        <v>5000</v>
      </c>
      <c r="F8" s="10" t="n">
        <v>800</v>
      </c>
      <c r="G8" s="10" t="n">
        <v>950</v>
      </c>
      <c r="H8" s="10" t="n">
        <v>1200</v>
      </c>
      <c r="I8" s="10" t="n">
        <v>1200</v>
      </c>
      <c r="J8" s="10" t="n">
        <v>14000</v>
      </c>
      <c r="K8" s="10" t="n">
        <v>14600</v>
      </c>
      <c r="L8" s="10" t="n">
        <f aca="false">IF(OR(B8="",C8=""),"",C8-B8)</f>
        <v>450</v>
      </c>
      <c r="M8" s="10" t="n">
        <f aca="false">IF(OR(D8="",E8=""),"",E8-D8)</f>
        <v>1000</v>
      </c>
      <c r="N8" s="10" t="n">
        <f aca="false">IF(OR(F8="",G8=""),"",G8-F8)</f>
        <v>150</v>
      </c>
      <c r="O8" s="10" t="n">
        <f aca="false">IF(OR(H8="",I8=""),"",I8-H8)</f>
        <v>0</v>
      </c>
      <c r="P8" s="10" t="n">
        <f aca="false">IF(OR(J8="",K8=""),"",K8-J8)</f>
        <v>600</v>
      </c>
      <c r="Q8" s="11" t="n">
        <f aca="false">IF(COUNT(B8,D8,F8,H8)=0,"",B8+D8+F8+H8)</f>
        <v>12000</v>
      </c>
      <c r="R8" s="11" t="n">
        <f aca="false">IF(COUNT(C8,E8,G8,I8)=0,"",C8+E8+G8+I8)</f>
        <v>13600</v>
      </c>
      <c r="S8" s="12" t="n">
        <f aca="false">IF(OR(Q8="",J8="",J8=0),"",(J8-Q8)/J8)</f>
        <v>0.142857142857143</v>
      </c>
      <c r="T8" s="13" t="n">
        <f aca="false">IF(OR(R8="",K8="",K8=0),"",(K8-R8)/K8)</f>
        <v>0.0684931506849315</v>
      </c>
      <c r="U8" s="14" t="n">
        <f aca="false">IF(OR(S8="",T8=""),"",(S8-T8)*100)</f>
        <v>7.43639921722114</v>
      </c>
      <c r="V8" s="15" t="str">
        <f aca="false">IF(R8="","",IF(MAX(L8:O8)&lt;=0,"Nothing over — the bid held",IF(L8=MAX(L8:O8),"Materials",IF(M8=MAX(L8:O8),"Labor",IF(N8=MAX(L8:O8),"Dump","Overhead")))))</f>
        <v>Labor</v>
      </c>
    </row>
    <row r="9" customFormat="false" ht="15" hidden="false" customHeight="true" outlineLevel="0" collapsed="false">
      <c r="B9" s="16"/>
      <c r="C9" s="16"/>
      <c r="D9" s="16"/>
      <c r="E9" s="16"/>
      <c r="F9" s="16"/>
      <c r="G9" s="16"/>
      <c r="H9" s="16"/>
      <c r="I9" s="16"/>
      <c r="J9" s="16"/>
      <c r="K9" s="16"/>
      <c r="L9" s="16" t="str">
        <f aca="false">IF(OR(B9="",C9=""),"",C9-B9)</f>
        <v/>
      </c>
      <c r="M9" s="16" t="str">
        <f aca="false">IF(OR(D9="",E9=""),"",E9-D9)</f>
        <v/>
      </c>
      <c r="N9" s="16" t="str">
        <f aca="false">IF(OR(F9="",G9=""),"",G9-F9)</f>
        <v/>
      </c>
      <c r="O9" s="16" t="str">
        <f aca="false">IF(OR(H9="",I9=""),"",I9-H9)</f>
        <v/>
      </c>
      <c r="P9" s="16" t="str">
        <f aca="false">IF(OR(J9="",K9=""),"",K9-J9)</f>
        <v/>
      </c>
      <c r="Q9" s="17" t="str">
        <f aca="false">IF(COUNT(B9,D9,F9,H9)=0,"",B9+D9+F9+H9)</f>
        <v/>
      </c>
      <c r="R9" s="17" t="str">
        <f aca="false">IF(COUNT(C9,E9,G9,I9)=0,"",C9+E9+G9+I9)</f>
        <v/>
      </c>
      <c r="S9" s="18" t="str">
        <f aca="false">IF(OR(Q9="",J9="",J9=0),"",(J9-Q9)/J9)</f>
        <v/>
      </c>
      <c r="T9" s="19" t="str">
        <f aca="false">IF(OR(R9="",K9="",K9=0),"",(K9-R9)/K9)</f>
        <v/>
      </c>
      <c r="U9" s="20" t="str">
        <f aca="false">IF(OR(S9="",T9=""),"",(S9-T9)*100)</f>
        <v/>
      </c>
      <c r="V9" s="21" t="str">
        <f aca="false">IF(R9="","",IF(MAX(L9:O9)&lt;=0,"Nothing over — the bid held",IF(L9=MAX(L9:O9),"Materials",IF(M9=MAX(L9:O9),"Labor",IF(N9=MAX(L9:O9),"Dump","Overhead")))))</f>
        <v/>
      </c>
    </row>
    <row r="10" customFormat="false" ht="15" hidden="false" customHeight="true" outlineLevel="0" collapsed="false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 t="str">
        <f aca="false">IF(OR(B10="",C10=""),"",C10-B10)</f>
        <v/>
      </c>
      <c r="M10" s="16" t="str">
        <f aca="false">IF(OR(D10="",E10=""),"",E10-D10)</f>
        <v/>
      </c>
      <c r="N10" s="16" t="str">
        <f aca="false">IF(OR(F10="",G10=""),"",G10-F10)</f>
        <v/>
      </c>
      <c r="O10" s="16" t="str">
        <f aca="false">IF(OR(H10="",I10=""),"",I10-H10)</f>
        <v/>
      </c>
      <c r="P10" s="16" t="str">
        <f aca="false">IF(OR(J10="",K10=""),"",K10-J10)</f>
        <v/>
      </c>
      <c r="Q10" s="17" t="str">
        <f aca="false">IF(COUNT(B10,D10,F10,H10)=0,"",B10+D10+F10+H10)</f>
        <v/>
      </c>
      <c r="R10" s="17" t="str">
        <f aca="false">IF(COUNT(C10,E10,G10,I10)=0,"",C10+E10+G10+I10)</f>
        <v/>
      </c>
      <c r="S10" s="18" t="str">
        <f aca="false">IF(OR(Q10="",J10="",J10=0),"",(J10-Q10)/J10)</f>
        <v/>
      </c>
      <c r="T10" s="19" t="str">
        <f aca="false">IF(OR(R10="",K10="",K10=0),"",(K10-R10)/K10)</f>
        <v/>
      </c>
      <c r="U10" s="20" t="str">
        <f aca="false">IF(OR(S10="",T10=""),"",(S10-T10)*100)</f>
        <v/>
      </c>
      <c r="V10" s="21" t="str">
        <f aca="false">IF(R10="","",IF(MAX(L10:O10)&lt;=0,"Nothing over — the bid held",IF(L10=MAX(L10:O10),"Materials",IF(M10=MAX(L10:O10),"Labor",IF(N10=MAX(L10:O10),"Dump","Overhead")))))</f>
        <v/>
      </c>
    </row>
    <row r="11" customFormat="false" ht="15" hidden="false" customHeight="true" outlineLevel="0" collapsed="false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 t="str">
        <f aca="false">IF(OR(B11="",C11=""),"",C11-B11)</f>
        <v/>
      </c>
      <c r="M11" s="16" t="str">
        <f aca="false">IF(OR(D11="",E11=""),"",E11-D11)</f>
        <v/>
      </c>
      <c r="N11" s="16" t="str">
        <f aca="false">IF(OR(F11="",G11=""),"",G11-F11)</f>
        <v/>
      </c>
      <c r="O11" s="16" t="str">
        <f aca="false">IF(OR(H11="",I11=""),"",I11-H11)</f>
        <v/>
      </c>
      <c r="P11" s="16" t="str">
        <f aca="false">IF(OR(J11="",K11=""),"",K11-J11)</f>
        <v/>
      </c>
      <c r="Q11" s="17" t="str">
        <f aca="false">IF(COUNT(B11,D11,F11,H11)=0,"",B11+D11+F11+H11)</f>
        <v/>
      </c>
      <c r="R11" s="17" t="str">
        <f aca="false">IF(COUNT(C11,E11,G11,I11)=0,"",C11+E11+G11+I11)</f>
        <v/>
      </c>
      <c r="S11" s="18" t="str">
        <f aca="false">IF(OR(Q11="",J11="",J11=0),"",(J11-Q11)/J11)</f>
        <v/>
      </c>
      <c r="T11" s="19" t="str">
        <f aca="false">IF(OR(R11="",K11="",K11=0),"",(K11-R11)/K11)</f>
        <v/>
      </c>
      <c r="U11" s="20" t="str">
        <f aca="false">IF(OR(S11="",T11=""),"",(S11-T11)*100)</f>
        <v/>
      </c>
      <c r="V11" s="21" t="str">
        <f aca="false">IF(R11="","",IF(MAX(L11:O11)&lt;=0,"Nothing over — the bid held",IF(L11=MAX(L11:O11),"Materials",IF(M11=MAX(L11:O11),"Labor",IF(N11=MAX(L11:O11),"Dump","Overhead")))))</f>
        <v/>
      </c>
    </row>
    <row r="12" customFormat="false" ht="15" hidden="false" customHeight="true" outlineLevel="0" collapsed="false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 t="str">
        <f aca="false">IF(OR(B12="",C12=""),"",C12-B12)</f>
        <v/>
      </c>
      <c r="M12" s="16" t="str">
        <f aca="false">IF(OR(D12="",E12=""),"",E12-D12)</f>
        <v/>
      </c>
      <c r="N12" s="16" t="str">
        <f aca="false">IF(OR(F12="",G12=""),"",G12-F12)</f>
        <v/>
      </c>
      <c r="O12" s="16" t="str">
        <f aca="false">IF(OR(H12="",I12=""),"",I12-H12)</f>
        <v/>
      </c>
      <c r="P12" s="16" t="str">
        <f aca="false">IF(OR(J12="",K12=""),"",K12-J12)</f>
        <v/>
      </c>
      <c r="Q12" s="17" t="str">
        <f aca="false">IF(COUNT(B12,D12,F12,H12)=0,"",B12+D12+F12+H12)</f>
        <v/>
      </c>
      <c r="R12" s="17" t="str">
        <f aca="false">IF(COUNT(C12,E12,G12,I12)=0,"",C12+E12+G12+I12)</f>
        <v/>
      </c>
      <c r="S12" s="18" t="str">
        <f aca="false">IF(OR(Q12="",J12="",J12=0),"",(J12-Q12)/J12)</f>
        <v/>
      </c>
      <c r="T12" s="19" t="str">
        <f aca="false">IF(OR(R12="",K12="",K12=0),"",(K12-R12)/K12)</f>
        <v/>
      </c>
      <c r="U12" s="20" t="str">
        <f aca="false">IF(OR(S12="",T12=""),"",(S12-T12)*100)</f>
        <v/>
      </c>
      <c r="V12" s="21" t="str">
        <f aca="false">IF(R12="","",IF(MAX(L12:O12)&lt;=0,"Nothing over — the bid held",IF(L12=MAX(L12:O12),"Materials",IF(M12=MAX(L12:O12),"Labor",IF(N12=MAX(L12:O12),"Dump","Overhead")))))</f>
        <v/>
      </c>
    </row>
    <row r="13" customFormat="false" ht="15" hidden="false" customHeight="true" outlineLevel="0" collapsed="false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 t="str">
        <f aca="false">IF(OR(B13="",C13=""),"",C13-B13)</f>
        <v/>
      </c>
      <c r="M13" s="16" t="str">
        <f aca="false">IF(OR(D13="",E13=""),"",E13-D13)</f>
        <v/>
      </c>
      <c r="N13" s="16" t="str">
        <f aca="false">IF(OR(F13="",G13=""),"",G13-F13)</f>
        <v/>
      </c>
      <c r="O13" s="16" t="str">
        <f aca="false">IF(OR(H13="",I13=""),"",I13-H13)</f>
        <v/>
      </c>
      <c r="P13" s="16" t="str">
        <f aca="false">IF(OR(J13="",K13=""),"",K13-J13)</f>
        <v/>
      </c>
      <c r="Q13" s="17" t="str">
        <f aca="false">IF(COUNT(B13,D13,F13,H13)=0,"",B13+D13+F13+H13)</f>
        <v/>
      </c>
      <c r="R13" s="17" t="str">
        <f aca="false">IF(COUNT(C13,E13,G13,I13)=0,"",C13+E13+G13+I13)</f>
        <v/>
      </c>
      <c r="S13" s="18" t="str">
        <f aca="false">IF(OR(Q13="",J13="",J13=0),"",(J13-Q13)/J13)</f>
        <v/>
      </c>
      <c r="T13" s="19" t="str">
        <f aca="false">IF(OR(R13="",K13="",K13=0),"",(K13-R13)/K13)</f>
        <v/>
      </c>
      <c r="U13" s="20" t="str">
        <f aca="false">IF(OR(S13="",T13=""),"",(S13-T13)*100)</f>
        <v/>
      </c>
      <c r="V13" s="21" t="str">
        <f aca="false">IF(R13="","",IF(MAX(L13:O13)&lt;=0,"Nothing over — the bid held",IF(L13=MAX(L13:O13),"Materials",IF(M13=MAX(L13:O13),"Labor",IF(N13=MAX(L13:O13),"Dump","Overhead")))))</f>
        <v/>
      </c>
    </row>
    <row r="14" customFormat="false" ht="15" hidden="false" customHeight="true" outlineLevel="0" collapsed="false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 t="str">
        <f aca="false">IF(OR(B14="",C14=""),"",C14-B14)</f>
        <v/>
      </c>
      <c r="M14" s="16" t="str">
        <f aca="false">IF(OR(D14="",E14=""),"",E14-D14)</f>
        <v/>
      </c>
      <c r="N14" s="16" t="str">
        <f aca="false">IF(OR(F14="",G14=""),"",G14-F14)</f>
        <v/>
      </c>
      <c r="O14" s="16" t="str">
        <f aca="false">IF(OR(H14="",I14=""),"",I14-H14)</f>
        <v/>
      </c>
      <c r="P14" s="16" t="str">
        <f aca="false">IF(OR(J14="",K14=""),"",K14-J14)</f>
        <v/>
      </c>
      <c r="Q14" s="17" t="str">
        <f aca="false">IF(COUNT(B14,D14,F14,H14)=0,"",B14+D14+F14+H14)</f>
        <v/>
      </c>
      <c r="R14" s="17" t="str">
        <f aca="false">IF(COUNT(C14,E14,G14,I14)=0,"",C14+E14+G14+I14)</f>
        <v/>
      </c>
      <c r="S14" s="18" t="str">
        <f aca="false">IF(OR(Q14="",J14="",J14=0),"",(J14-Q14)/J14)</f>
        <v/>
      </c>
      <c r="T14" s="19" t="str">
        <f aca="false">IF(OR(R14="",K14="",K14=0),"",(K14-R14)/K14)</f>
        <v/>
      </c>
      <c r="U14" s="20" t="str">
        <f aca="false">IF(OR(S14="",T14=""),"",(S14-T14)*100)</f>
        <v/>
      </c>
      <c r="V14" s="21" t="str">
        <f aca="false">IF(R14="","",IF(MAX(L14:O14)&lt;=0,"Nothing over — the bid held",IF(L14=MAX(L14:O14),"Materials",IF(M14=MAX(L14:O14),"Labor",IF(N14=MAX(L14:O14),"Dump","Overhead")))))</f>
        <v/>
      </c>
    </row>
    <row r="15" customFormat="false" ht="15" hidden="false" customHeight="true" outlineLevel="0" collapsed="false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 t="str">
        <f aca="false">IF(OR(B15="",C15=""),"",C15-B15)</f>
        <v/>
      </c>
      <c r="M15" s="16" t="str">
        <f aca="false">IF(OR(D15="",E15=""),"",E15-D15)</f>
        <v/>
      </c>
      <c r="N15" s="16" t="str">
        <f aca="false">IF(OR(F15="",G15=""),"",G15-F15)</f>
        <v/>
      </c>
      <c r="O15" s="16" t="str">
        <f aca="false">IF(OR(H15="",I15=""),"",I15-H15)</f>
        <v/>
      </c>
      <c r="P15" s="16" t="str">
        <f aca="false">IF(OR(J15="",K15=""),"",K15-J15)</f>
        <v/>
      </c>
      <c r="Q15" s="17" t="str">
        <f aca="false">IF(COUNT(B15,D15,F15,H15)=0,"",B15+D15+F15+H15)</f>
        <v/>
      </c>
      <c r="R15" s="17" t="str">
        <f aca="false">IF(COUNT(C15,E15,G15,I15)=0,"",C15+E15+G15+I15)</f>
        <v/>
      </c>
      <c r="S15" s="18" t="str">
        <f aca="false">IF(OR(Q15="",J15="",J15=0),"",(J15-Q15)/J15)</f>
        <v/>
      </c>
      <c r="T15" s="19" t="str">
        <f aca="false">IF(OR(R15="",K15="",K15=0),"",(K15-R15)/K15)</f>
        <v/>
      </c>
      <c r="U15" s="20" t="str">
        <f aca="false">IF(OR(S15="",T15=""),"",(S15-T15)*100)</f>
        <v/>
      </c>
      <c r="V15" s="21" t="str">
        <f aca="false">IF(R15="","",IF(MAX(L15:O15)&lt;=0,"Nothing over — the bid held",IF(L15=MAX(L15:O15),"Materials",IF(M15=MAX(L15:O15),"Labor",IF(N15=MAX(L15:O15),"Dump","Overhead")))))</f>
        <v/>
      </c>
    </row>
    <row r="16" customFormat="false" ht="15" hidden="false" customHeight="true" outlineLevel="0" collapsed="false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 t="str">
        <f aca="false">IF(OR(B16="",C16=""),"",C16-B16)</f>
        <v/>
      </c>
      <c r="M16" s="16" t="str">
        <f aca="false">IF(OR(D16="",E16=""),"",E16-D16)</f>
        <v/>
      </c>
      <c r="N16" s="16" t="str">
        <f aca="false">IF(OR(F16="",G16=""),"",G16-F16)</f>
        <v/>
      </c>
      <c r="O16" s="16" t="str">
        <f aca="false">IF(OR(H16="",I16=""),"",I16-H16)</f>
        <v/>
      </c>
      <c r="P16" s="16" t="str">
        <f aca="false">IF(OR(J16="",K16=""),"",K16-J16)</f>
        <v/>
      </c>
      <c r="Q16" s="17" t="str">
        <f aca="false">IF(COUNT(B16,D16,F16,H16)=0,"",B16+D16+F16+H16)</f>
        <v/>
      </c>
      <c r="R16" s="17" t="str">
        <f aca="false">IF(COUNT(C16,E16,G16,I16)=0,"",C16+E16+G16+I16)</f>
        <v/>
      </c>
      <c r="S16" s="18" t="str">
        <f aca="false">IF(OR(Q16="",J16="",J16=0),"",(J16-Q16)/J16)</f>
        <v/>
      </c>
      <c r="T16" s="19" t="str">
        <f aca="false">IF(OR(R16="",K16="",K16=0),"",(K16-R16)/K16)</f>
        <v/>
      </c>
      <c r="U16" s="20" t="str">
        <f aca="false">IF(OR(S16="",T16=""),"",(S16-T16)*100)</f>
        <v/>
      </c>
      <c r="V16" s="21" t="str">
        <f aca="false">IF(R16="","",IF(MAX(L16:O16)&lt;=0,"Nothing over — the bid held",IF(L16=MAX(L16:O16),"Materials",IF(M16=MAX(L16:O16),"Labor",IF(N16=MAX(L16:O16),"Dump","Overhead")))))</f>
        <v/>
      </c>
    </row>
    <row r="17" customFormat="false" ht="15" hidden="false" customHeight="true" outlineLevel="0" collapsed="false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 t="str">
        <f aca="false">IF(OR(B17="",C17=""),"",C17-B17)</f>
        <v/>
      </c>
      <c r="M17" s="16" t="str">
        <f aca="false">IF(OR(D17="",E17=""),"",E17-D17)</f>
        <v/>
      </c>
      <c r="N17" s="16" t="str">
        <f aca="false">IF(OR(F17="",G17=""),"",G17-F17)</f>
        <v/>
      </c>
      <c r="O17" s="16" t="str">
        <f aca="false">IF(OR(H17="",I17=""),"",I17-H17)</f>
        <v/>
      </c>
      <c r="P17" s="16" t="str">
        <f aca="false">IF(OR(J17="",K17=""),"",K17-J17)</f>
        <v/>
      </c>
      <c r="Q17" s="17" t="str">
        <f aca="false">IF(COUNT(B17,D17,F17,H17)=0,"",B17+D17+F17+H17)</f>
        <v/>
      </c>
      <c r="R17" s="17" t="str">
        <f aca="false">IF(COUNT(C17,E17,G17,I17)=0,"",C17+E17+G17+I17)</f>
        <v/>
      </c>
      <c r="S17" s="18" t="str">
        <f aca="false">IF(OR(Q17="",J17="",J17=0),"",(J17-Q17)/J17)</f>
        <v/>
      </c>
      <c r="T17" s="19" t="str">
        <f aca="false">IF(OR(R17="",K17="",K17=0),"",(K17-R17)/K17)</f>
        <v/>
      </c>
      <c r="U17" s="20" t="str">
        <f aca="false">IF(OR(S17="",T17=""),"",(S17-T17)*100)</f>
        <v/>
      </c>
      <c r="V17" s="21" t="str">
        <f aca="false">IF(R17="","",IF(MAX(L17:O17)&lt;=0,"Nothing over — the bid held",IF(L17=MAX(L17:O17),"Materials",IF(M17=MAX(L17:O17),"Labor",IF(N17=MAX(L17:O17),"Dump","Overhead")))))</f>
        <v/>
      </c>
    </row>
    <row r="18" customFormat="false" ht="15" hidden="false" customHeight="true" outlineLevel="0" collapsed="false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 t="str">
        <f aca="false">IF(OR(B18="",C18=""),"",C18-B18)</f>
        <v/>
      </c>
      <c r="M18" s="16" t="str">
        <f aca="false">IF(OR(D18="",E18=""),"",E18-D18)</f>
        <v/>
      </c>
      <c r="N18" s="16" t="str">
        <f aca="false">IF(OR(F18="",G18=""),"",G18-F18)</f>
        <v/>
      </c>
      <c r="O18" s="16" t="str">
        <f aca="false">IF(OR(H18="",I18=""),"",I18-H18)</f>
        <v/>
      </c>
      <c r="P18" s="16" t="str">
        <f aca="false">IF(OR(J18="",K18=""),"",K18-J18)</f>
        <v/>
      </c>
      <c r="Q18" s="17" t="str">
        <f aca="false">IF(COUNT(B18,D18,F18,H18)=0,"",B18+D18+F18+H18)</f>
        <v/>
      </c>
      <c r="R18" s="17" t="str">
        <f aca="false">IF(COUNT(C18,E18,G18,I18)=0,"",C18+E18+G18+I18)</f>
        <v/>
      </c>
      <c r="S18" s="18" t="str">
        <f aca="false">IF(OR(Q18="",J18="",J18=0),"",(J18-Q18)/J18)</f>
        <v/>
      </c>
      <c r="T18" s="19" t="str">
        <f aca="false">IF(OR(R18="",K18="",K18=0),"",(K18-R18)/K18)</f>
        <v/>
      </c>
      <c r="U18" s="20" t="str">
        <f aca="false">IF(OR(S18="",T18=""),"",(S18-T18)*100)</f>
        <v/>
      </c>
      <c r="V18" s="21" t="str">
        <f aca="false">IF(R18="","",IF(MAX(L18:O18)&lt;=0,"Nothing over — the bid held",IF(L18=MAX(L18:O18),"Materials",IF(M18=MAX(L18:O18),"Labor",IF(N18=MAX(L18:O18),"Dump","Overhead")))))</f>
        <v/>
      </c>
    </row>
    <row r="19" customFormat="false" ht="15" hidden="false" customHeight="true" outlineLevel="0" collapsed="false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 t="str">
        <f aca="false">IF(OR(B19="",C19=""),"",C19-B19)</f>
        <v/>
      </c>
      <c r="M19" s="16" t="str">
        <f aca="false">IF(OR(D19="",E19=""),"",E19-D19)</f>
        <v/>
      </c>
      <c r="N19" s="16" t="str">
        <f aca="false">IF(OR(F19="",G19=""),"",G19-F19)</f>
        <v/>
      </c>
      <c r="O19" s="16" t="str">
        <f aca="false">IF(OR(H19="",I19=""),"",I19-H19)</f>
        <v/>
      </c>
      <c r="P19" s="16" t="str">
        <f aca="false">IF(OR(J19="",K19=""),"",K19-J19)</f>
        <v/>
      </c>
      <c r="Q19" s="17" t="str">
        <f aca="false">IF(COUNT(B19,D19,F19,H19)=0,"",B19+D19+F19+H19)</f>
        <v/>
      </c>
      <c r="R19" s="17" t="str">
        <f aca="false">IF(COUNT(C19,E19,G19,I19)=0,"",C19+E19+G19+I19)</f>
        <v/>
      </c>
      <c r="S19" s="18" t="str">
        <f aca="false">IF(OR(Q19="",J19="",J19=0),"",(J19-Q19)/J19)</f>
        <v/>
      </c>
      <c r="T19" s="19" t="str">
        <f aca="false">IF(OR(R19="",K19="",K19=0),"",(K19-R19)/K19)</f>
        <v/>
      </c>
      <c r="U19" s="20" t="str">
        <f aca="false">IF(OR(S19="",T19=""),"",(S19-T19)*100)</f>
        <v/>
      </c>
      <c r="V19" s="21" t="str">
        <f aca="false">IF(R19="","",IF(MAX(L19:O19)&lt;=0,"Nothing over — the bid held",IF(L19=MAX(L19:O19),"Materials",IF(M19=MAX(L19:O19),"Labor",IF(N19=MAX(L19:O19),"Dump","Overhead")))))</f>
        <v/>
      </c>
    </row>
    <row r="20" customFormat="false" ht="15" hidden="false" customHeight="true" outlineLevel="0" collapsed="false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 t="str">
        <f aca="false">IF(OR(B20="",C20=""),"",C20-B20)</f>
        <v/>
      </c>
      <c r="M20" s="16" t="str">
        <f aca="false">IF(OR(D20="",E20=""),"",E20-D20)</f>
        <v/>
      </c>
      <c r="N20" s="16" t="str">
        <f aca="false">IF(OR(F20="",G20=""),"",G20-F20)</f>
        <v/>
      </c>
      <c r="O20" s="16" t="str">
        <f aca="false">IF(OR(H20="",I20=""),"",I20-H20)</f>
        <v/>
      </c>
      <c r="P20" s="16" t="str">
        <f aca="false">IF(OR(J20="",K20=""),"",K20-J20)</f>
        <v/>
      </c>
      <c r="Q20" s="17" t="str">
        <f aca="false">IF(COUNT(B20,D20,F20,H20)=0,"",B20+D20+F20+H20)</f>
        <v/>
      </c>
      <c r="R20" s="17" t="str">
        <f aca="false">IF(COUNT(C20,E20,G20,I20)=0,"",C20+E20+G20+I20)</f>
        <v/>
      </c>
      <c r="S20" s="18" t="str">
        <f aca="false">IF(OR(Q20="",J20="",J20=0),"",(J20-Q20)/J20)</f>
        <v/>
      </c>
      <c r="T20" s="19" t="str">
        <f aca="false">IF(OR(R20="",K20="",K20=0),"",(K20-R20)/K20)</f>
        <v/>
      </c>
      <c r="U20" s="20" t="str">
        <f aca="false">IF(OR(S20="",T20=""),"",(S20-T20)*100)</f>
        <v/>
      </c>
      <c r="V20" s="21" t="str">
        <f aca="false">IF(R20="","",IF(MAX(L20:O20)&lt;=0,"Nothing over — the bid held",IF(L20=MAX(L20:O20),"Materials",IF(M20=MAX(L20:O20),"Labor",IF(N20=MAX(L20:O20),"Dump","Overhead")))))</f>
        <v/>
      </c>
    </row>
    <row r="21" customFormat="false" ht="15" hidden="false" customHeight="true" outlineLevel="0" collapsed="false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 t="str">
        <f aca="false">IF(OR(B21="",C21=""),"",C21-B21)</f>
        <v/>
      </c>
      <c r="M21" s="16" t="str">
        <f aca="false">IF(OR(D21="",E21=""),"",E21-D21)</f>
        <v/>
      </c>
      <c r="N21" s="16" t="str">
        <f aca="false">IF(OR(F21="",G21=""),"",G21-F21)</f>
        <v/>
      </c>
      <c r="O21" s="16" t="str">
        <f aca="false">IF(OR(H21="",I21=""),"",I21-H21)</f>
        <v/>
      </c>
      <c r="P21" s="16" t="str">
        <f aca="false">IF(OR(J21="",K21=""),"",K21-J21)</f>
        <v/>
      </c>
      <c r="Q21" s="17" t="str">
        <f aca="false">IF(COUNT(B21,D21,F21,H21)=0,"",B21+D21+F21+H21)</f>
        <v/>
      </c>
      <c r="R21" s="17" t="str">
        <f aca="false">IF(COUNT(C21,E21,G21,I21)=0,"",C21+E21+G21+I21)</f>
        <v/>
      </c>
      <c r="S21" s="18" t="str">
        <f aca="false">IF(OR(Q21="",J21="",J21=0),"",(J21-Q21)/J21)</f>
        <v/>
      </c>
      <c r="T21" s="19" t="str">
        <f aca="false">IF(OR(R21="",K21="",K21=0),"",(K21-R21)/K21)</f>
        <v/>
      </c>
      <c r="U21" s="20" t="str">
        <f aca="false">IF(OR(S21="",T21=""),"",(S21-T21)*100)</f>
        <v/>
      </c>
      <c r="V21" s="21" t="str">
        <f aca="false">IF(R21="","",IF(MAX(L21:O21)&lt;=0,"Nothing over — the bid held",IF(L21=MAX(L21:O21),"Materials",IF(M21=MAX(L21:O21),"Labor",IF(N21=MAX(L21:O21),"Dump","Overhead")))))</f>
        <v/>
      </c>
    </row>
    <row r="22" customFormat="false" ht="15" hidden="false" customHeight="true" outlineLevel="0" collapsed="false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 t="str">
        <f aca="false">IF(OR(B22="",C22=""),"",C22-B22)</f>
        <v/>
      </c>
      <c r="M22" s="16" t="str">
        <f aca="false">IF(OR(D22="",E22=""),"",E22-D22)</f>
        <v/>
      </c>
      <c r="N22" s="16" t="str">
        <f aca="false">IF(OR(F22="",G22=""),"",G22-F22)</f>
        <v/>
      </c>
      <c r="O22" s="16" t="str">
        <f aca="false">IF(OR(H22="",I22=""),"",I22-H22)</f>
        <v/>
      </c>
      <c r="P22" s="16" t="str">
        <f aca="false">IF(OR(J22="",K22=""),"",K22-J22)</f>
        <v/>
      </c>
      <c r="Q22" s="17" t="str">
        <f aca="false">IF(COUNT(B22,D22,F22,H22)=0,"",B22+D22+F22+H22)</f>
        <v/>
      </c>
      <c r="R22" s="17" t="str">
        <f aca="false">IF(COUNT(C22,E22,G22,I22)=0,"",C22+E22+G22+I22)</f>
        <v/>
      </c>
      <c r="S22" s="18" t="str">
        <f aca="false">IF(OR(Q22="",J22="",J22=0),"",(J22-Q22)/J22)</f>
        <v/>
      </c>
      <c r="T22" s="19" t="str">
        <f aca="false">IF(OR(R22="",K22="",K22=0),"",(K22-R22)/K22)</f>
        <v/>
      </c>
      <c r="U22" s="20" t="str">
        <f aca="false">IF(OR(S22="",T22=""),"",(S22-T22)*100)</f>
        <v/>
      </c>
      <c r="V22" s="21" t="str">
        <f aca="false">IF(R22="","",IF(MAX(L22:O22)&lt;=0,"Nothing over — the bid held",IF(L22=MAX(L22:O22),"Materials",IF(M22=MAX(L22:O22),"Labor",IF(N22=MAX(L22:O22),"Dump","Overhead")))))</f>
        <v/>
      </c>
    </row>
    <row r="24" customFormat="false" ht="147.75" hidden="false" customHeight="true" outlineLevel="0" collapsed="false">
      <c r="A24" s="22" t="s">
        <v>32</v>
      </c>
    </row>
  </sheetData>
  <conditionalFormatting sqref="T8:T22">
    <cfRule type="expression" priority="2" aboveAverage="0" equalAverage="0" bottom="0" percent="0" rank="0" text="" dxfId="0">
      <formula>AND(ISNUMBER(T8),T8&lt;$C$2)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2026-08-09T16:50:17Z</dcterms:created>
  <dc:creator>openpyxl</dc:creator>
  <dc:description/>
  <dc:language>en-US</dc:language>
  <cp:lastModifiedBy/>
  <dcterms:modified xsi:type="dcterms:W3CDTF">2026-08-09T17:01:46Z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